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ithelp\Desktop\Transfer\Site Data\2020\Tourism upload tables1\Updated 2019\"/>
    </mc:Choice>
  </mc:AlternateContent>
  <xr:revisionPtr revIDLastSave="0" documentId="13_ncr:1_{0E4B6934-1B77-4EF0-8195-6D3A6D03CAA4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nthly Arriv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E5" i="1"/>
  <c r="D5" i="1"/>
  <c r="C5" i="1"/>
  <c r="B5" i="1"/>
  <c r="M6" i="1" l="1"/>
  <c r="L6" i="1"/>
  <c r="K6" i="1"/>
  <c r="J6" i="1"/>
  <c r="I6" i="1"/>
  <c r="H6" i="1"/>
  <c r="M4" i="1"/>
  <c r="L4" i="1"/>
  <c r="K4" i="1"/>
  <c r="J4" i="1"/>
  <c r="I4" i="1"/>
  <c r="G6" i="1"/>
  <c r="F6" i="1"/>
  <c r="G5" i="1"/>
  <c r="F5" i="1"/>
</calcChain>
</file>

<file path=xl/sharedStrings.xml><?xml version="1.0" encoding="utf-8"?>
<sst xmlns="http://schemas.openxmlformats.org/spreadsheetml/2006/main" count="22" uniqueCount="22">
  <si>
    <t>Monthly Arrivals by Category, 2019</t>
  </si>
  <si>
    <t>Category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</si>
  <si>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</si>
  <si>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</si>
  <si>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</si>
  <si>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</si>
  <si>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</si>
  <si>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</si>
  <si>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</si>
  <si>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</si>
  <si>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</si>
  <si>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</si>
  <si>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</si>
  <si>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</si>
  <si>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Air Passenger Arrivals</t>
  </si>
  <si>
    <t>..</t>
  </si>
  <si>
    <t>Stay Over Visitor Arrivals</t>
  </si>
  <si>
    <t>Cruise Passenger Arrivals</t>
  </si>
  <si>
    <t>Note:</t>
  </si>
  <si>
    <t>Not available for any reference period</t>
  </si>
  <si>
    <t>Source: Department of Statistics</t>
  </si>
  <si>
    <t>Last modified 03/11/2020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</si>
</sst>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7">
    <font>
      <sz val="11"/>
      <color theme="1"/>
      <name val="Calibri"/>
      <charset val="134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</fills>
  <borders count="3">
    <border>
      <left/>
      <right/>
      <top/>
      <bottom/>
      <diagonal/>
    </border>
    <border>
      <left style="thin">
        <color rgb="FF9BC2E6"/>
      </left>
      <right style="thin">
        <color rgb="FF9BC2E6"/>
      </right>
      <top style="thin">
        <color rgb="FF9BC2E6"/>
      </top>
      <bottom style="thin">
        <color rgb="FF9BC2E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1" fillId="0" borderId="1" xfId="0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Fill="1" applyBorder="1"/>
    <xf numFmtId="0" fontId="2" fillId="0" borderId="0" xfId="0" applyFont="1" applyFill="1"/>
    <xf numFmtId="0" fontId="4" fillId="0" borderId="0" xfId="0" applyFont="1" applyFill="1" applyBorder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E9" sqref="E9"/>
    </sheetView>
  </sheetViews>
  <sheetFormatPr defaultColWidth="9" defaultRowHeight="15"/>
  <cols>
    <col min="1" max="1" width="25.85546875" customWidth="1"/>
    <col min="2" max="13" width="12.42578125" customWidth="1"/>
  </cols>
  <sheetData>
    <row r="1" spans="1:13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1.6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spans="1:13" ht="30.95" customHeight="1">
      <c r="A4" s="5" t="s">
        <v>14</v>
      </c>
      <c r="B4" s="6">
        <v>15657</v>
      </c>
      <c r="C4" s="6">
        <v>15083</v>
      </c>
      <c r="D4" s="6">
        <v>17481</v>
      </c>
      <c r="E4" s="6">
        <v>14807</v>
      </c>
      <c r="F4" s="6">
        <v>12627</v>
      </c>
      <c r="G4" s="6">
        <v>15952</v>
      </c>
      <c r="H4" s="7">
        <v>13964</v>
      </c>
      <c r="I4" s="7">
        <f>12943+587</f>
        <v>13530</v>
      </c>
      <c r="J4" s="7">
        <f>9361+323</f>
        <v>9684</v>
      </c>
      <c r="K4" s="7">
        <f>9344+185</f>
        <v>9529</v>
      </c>
      <c r="L4" s="7">
        <f>12009+288</f>
        <v>12297</v>
      </c>
      <c r="M4" s="7">
        <f>18370+643</f>
        <v>19013</v>
      </c>
    </row>
    <row r="5" spans="1:13" ht="30.95" customHeight="1">
      <c r="A5" s="5" t="s">
        <v>16</v>
      </c>
      <c r="B5" s="8">
        <f>12564+445</f>
        <v>13009</v>
      </c>
      <c r="C5" s="6">
        <f>12274+407</f>
        <v>12681</v>
      </c>
      <c r="D5" s="6">
        <f>16132+423</f>
        <v>16555</v>
      </c>
      <c r="E5" s="6">
        <f>11162+413</f>
        <v>11575</v>
      </c>
      <c r="F5" s="8">
        <f>8735+(350)</f>
        <v>9085</v>
      </c>
      <c r="G5" s="8">
        <f>12734+(267)</f>
        <v>13001</v>
      </c>
      <c r="H5" s="7">
        <f>10193+497</f>
        <v>10690</v>
      </c>
      <c r="I5" s="7">
        <f>8753+285</f>
        <v>9038</v>
      </c>
      <c r="J5" s="7">
        <f>7109+184</f>
        <v>7293</v>
      </c>
      <c r="K5" s="7">
        <f>6433+126</f>
        <v>6559</v>
      </c>
      <c r="L5" s="7">
        <f>9274+153</f>
        <v>9427</v>
      </c>
      <c r="M5" s="7">
        <f>14561+482</f>
        <v>15043</v>
      </c>
    </row>
    <row r="6" spans="1:13" ht="30.95" customHeight="1">
      <c r="A6" s="5" t="s">
        <v>17</v>
      </c>
      <c r="B6" s="6">
        <v>207174</v>
      </c>
      <c r="C6" s="6">
        <v>125342</v>
      </c>
      <c r="D6" s="6">
        <v>129519</v>
      </c>
      <c r="E6" s="6">
        <v>91088</v>
      </c>
      <c r="F6" s="8">
        <f>50031+0</f>
        <v>50031</v>
      </c>
      <c r="G6" s="8">
        <f>51857+0</f>
        <v>51857</v>
      </c>
      <c r="H6" s="7">
        <f>39927+0</f>
        <v>39927</v>
      </c>
      <c r="I6" s="7">
        <f>41472+0</f>
        <v>41472</v>
      </c>
      <c r="J6" s="7">
        <f>34649+0</f>
        <v>34649</v>
      </c>
      <c r="K6" s="7">
        <f>59551+0</f>
        <v>59551</v>
      </c>
      <c r="L6" s="7">
        <f>92702+761</f>
        <v>93463</v>
      </c>
      <c r="M6" s="7">
        <f>129342+3453</f>
        <v>132795</v>
      </c>
    </row>
    <row r="7" spans="1:13">
      <c r="A7" s="2"/>
      <c r="B7" s="2"/>
      <c r="C7" s="2"/>
      <c r="D7" s="2"/>
      <c r="E7" s="2"/>
      <c r="F7" s="2"/>
      <c r="G7" s="9"/>
      <c r="H7" s="2"/>
      <c r="I7" s="2"/>
      <c r="J7" s="2"/>
      <c r="K7" s="2"/>
      <c r="L7" s="2"/>
      <c r="M7" s="2"/>
    </row>
    <row r="8" spans="1:13" ht="15.75">
      <c r="A8" s="10" t="s">
        <v>18</v>
      </c>
      <c r="B8" s="11"/>
      <c r="C8" s="11"/>
      <c r="D8" s="11"/>
      <c r="E8" s="11"/>
      <c r="F8" s="11"/>
      <c r="G8" s="11"/>
      <c r="H8" s="2"/>
      <c r="I8" s="2"/>
      <c r="J8" s="2"/>
      <c r="K8" s="2"/>
      <c r="L8" s="2"/>
      <c r="M8" s="2"/>
    </row>
    <row r="9" spans="1:13">
      <c r="A9" s="12" t="s">
        <v>15</v>
      </c>
      <c r="B9" s="13" t="s">
        <v>19</v>
      </c>
      <c r="C9" s="13"/>
      <c r="D9" s="13"/>
      <c r="E9" s="11"/>
      <c r="F9" s="11"/>
      <c r="G9" s="11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11"/>
      <c r="F10" s="11"/>
      <c r="G10" s="11"/>
      <c r="H10" s="11"/>
      <c r="I10" s="2"/>
      <c r="J10" s="2"/>
      <c r="K10" s="2"/>
      <c r="L10" s="2"/>
      <c r="M10" s="2"/>
    </row>
    <row r="11" spans="1:13">
      <c r="A11" s="14" t="s">
        <v>20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>
      <c r="A12" s="1" t="s">
        <v>21</v>
      </c>
      <c r="B12" s="11"/>
      <c r="C12" s="11"/>
      <c r="D12" s="11"/>
      <c r="E12" s="11"/>
      <c r="F12" s="11"/>
      <c r="G12" s="11"/>
      <c r="H12" s="2"/>
      <c r="I12" s="2"/>
      <c r="J12" s="2"/>
      <c r="K12" s="2"/>
      <c r="L12" s="2"/>
      <c r="M12" s="2"/>
    </row>
    <row r="13" spans="1:13" ht="15.75">
      <c r="A13" s="1"/>
      <c r="B13" s="2"/>
      <c r="C13" s="2"/>
      <c r="D13" s="2"/>
      <c r="E13" s="2"/>
      <c r="F13" s="2"/>
      <c r="G13" s="2"/>
      <c r="I13" s="2"/>
      <c r="J13" s="2"/>
      <c r="K13" s="2"/>
      <c r="L13" s="2"/>
      <c r="M13" s="2"/>
    </row>
    <row r="14" spans="1:13">
      <c r="A14" s="2"/>
      <c r="B14" s="11"/>
      <c r="C14" s="11"/>
      <c r="D14" s="11"/>
      <c r="E14" s="11"/>
      <c r="F14" s="11"/>
      <c r="G14" s="11"/>
      <c r="H14" s="11"/>
      <c r="I14" s="2"/>
      <c r="J14" s="2"/>
      <c r="K14" s="2"/>
      <c r="L14" s="2"/>
      <c r="M14" s="2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Arrivals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StatsOCES2</dc:creator>
  <cp:lastModifiedBy>IT Support</cp:lastModifiedBy>
  <dcterms:created xsi:type="dcterms:W3CDTF">2019-09-23T01:28:00Z</dcterms:created>
  <dcterms:modified xsi:type="dcterms:W3CDTF">2020-09-07T16:01:07Z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